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3 MART\"/>
    </mc:Choice>
  </mc:AlternateContent>
  <xr:revisionPtr revIDLastSave="0" documentId="8_{4FB02C3E-E16F-41F9-8596-CC3A1098F7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<sst xmlns="http://schemas.openxmlformats.org/spreadsheetml/2006/main" count="55" uniqueCount="44">
  <si>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</si>
  <si>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</si>
  <si>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</si>
  <si>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</si>
  <si>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</si>
  <si>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</si>
  <si>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</si>
  <si>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</si>
  <si>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</si>
  <si>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</si>
  <si>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</si>
  <si>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</si>
  <si>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</si>
  <si>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</si>
  <si>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</si>
  <si>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</si>
  <si>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</si>
  <si>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</si>
  <si>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</si>
  <si>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</si>
  <si>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</si>
  <si>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</si>
  <si>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</si>
  <si>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</si>
  <si>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</si>
  <si>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</si>
  <si>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</si>
  <si>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</si>
  <si>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</si>
  <si>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</si>
  <si>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</si>
  <si>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</si>
  <si>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</si>
  <si>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</si>
  <si>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EGE SEFERİ</t>
  </si>
  <si>
    <t>28,03,2022</t>
  </si>
  <si>
    <t>ARİF ŞENER</t>
  </si>
  <si>
    <t>ŞAFAK PROFİL</t>
  </si>
  <si>
    <t>OLGUN ISI</t>
  </si>
  <si>
    <t>CAN KERESTE</t>
  </si>
  <si>
    <t>ÖLÜDENİZ TİCARET</t>
  </si>
  <si>
    <t>KÖPRÜ ÜCRETİ</t>
  </si>
  <si>
    <t>H.İBRAHİM ATASAYIM</t>
  </si>
  <si>
    <r>
      <t xml:space="preserve">GİDEN </t>
    </r>
    <r>
      <rPr>
        <b/>
        <sz val="11"/>
        <color theme="1"/>
        <rFont val="Calibri"/>
        <family val="2"/>
        <charset val="162"/>
        <scheme val="minor"/>
      </rPr>
      <t>:H.İBRAHİM ATASAYIM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</si>
</sst>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85" activePane="bottomLeft"/>
      <selection pane="bottomLeft" activeCell="M7" sqref="M7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43</v>
      </c>
      <c r="B1" s="83" t="s">
        <v>34</v>
      </c>
      <c r="C1" s="84"/>
      <c r="D1" s="85"/>
      <c r="E1" s="2"/>
      <c r="F1" s="51" t="s">
        <v>0</v>
      </c>
      <c r="G1" s="52"/>
      <c r="H1" s="53" t="s">
        <v>1</v>
      </c>
      <c r="I1" s="54" t="s">
        <v>35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36</v>
      </c>
      <c r="B4" s="50" t="s">
        <v>35</v>
      </c>
      <c r="C4" s="8"/>
      <c r="D4" s="9">
        <v>1050</v>
      </c>
      <c r="E4" s="6"/>
      <c r="F4" s="72" t="str">
        <f t="shared" ref="F4:F9" si="0">A4</f>
        <v>ARİF ŞENER</v>
      </c>
      <c r="G4" s="15"/>
      <c r="H4" s="11">
        <v>1050</v>
      </c>
      <c r="I4" s="57">
        <f>D4-G4-H4</f>
        <v>0</v>
      </c>
      <c r="J4" s="70"/>
      <c r="K4" s="69"/>
    </row>
    <row r="5" spans="1:11" ht="18.75" x14ac:dyDescent="0.3">
      <c r="A5" s="7" t="s">
        <v>37</v>
      </c>
      <c r="B5" s="50" t="s">
        <v>35</v>
      </c>
      <c r="C5" s="8"/>
      <c r="D5" s="9">
        <v>31310</v>
      </c>
      <c r="E5" s="6"/>
      <c r="F5" s="72" t="str">
        <f t="shared" si="0"/>
        <v>ŞAFAK PROFİL</v>
      </c>
      <c r="G5" s="15">
        <v>31300</v>
      </c>
      <c r="H5" s="11"/>
      <c r="I5" s="57">
        <f>D5-G5-H5</f>
        <v>10</v>
      </c>
      <c r="J5" s="73"/>
      <c r="K5" s="69"/>
    </row>
    <row r="6" spans="1:11" ht="18.75" x14ac:dyDescent="0.3">
      <c r="A6" s="7" t="s">
        <v>38</v>
      </c>
      <c r="B6" s="50" t="s">
        <v>35</v>
      </c>
      <c r="C6" s="8"/>
      <c r="D6" s="9">
        <v>9982.5</v>
      </c>
      <c r="E6" s="6"/>
      <c r="F6" s="72" t="str">
        <f t="shared" si="0"/>
        <v>OLGUN ISI</v>
      </c>
      <c r="G6" s="15">
        <v>190</v>
      </c>
      <c r="H6" s="11">
        <v>9790</v>
      </c>
      <c r="I6" s="57">
        <f>D6-G6-H6</f>
        <v>2.5</v>
      </c>
      <c r="J6" s="74"/>
      <c r="K6" s="69"/>
    </row>
    <row r="7" spans="1:11" ht="18.75" x14ac:dyDescent="0.3">
      <c r="A7" s="7" t="s">
        <v>39</v>
      </c>
      <c r="B7" s="50" t="s">
        <v>35</v>
      </c>
      <c r="C7" s="8"/>
      <c r="D7" s="9">
        <v>2800</v>
      </c>
      <c r="E7" s="6"/>
      <c r="F7" s="72" t="str">
        <f t="shared" si="0"/>
        <v>CAN KERESTE</v>
      </c>
      <c r="G7" s="15">
        <v>2800</v>
      </c>
      <c r="H7" s="11"/>
      <c r="I7" s="57">
        <f t="shared" ref="I7:I9" si="1">D7-G7-H7</f>
        <v>0</v>
      </c>
      <c r="J7" s="73"/>
      <c r="K7" s="69"/>
    </row>
    <row r="8" spans="1:11" ht="18.75" x14ac:dyDescent="0.3">
      <c r="A8" s="7" t="s">
        <v>40</v>
      </c>
      <c r="B8" s="50" t="s">
        <v>35</v>
      </c>
      <c r="C8" s="8"/>
      <c r="D8" s="9">
        <v>2360</v>
      </c>
      <c r="E8" s="6"/>
      <c r="F8" s="72" t="str">
        <f t="shared" si="0"/>
        <v>ÖLÜDENİZ TİCARET</v>
      </c>
      <c r="G8" s="15">
        <v>2360</v>
      </c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/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>
        <v>600</v>
      </c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47502.5</v>
      </c>
      <c r="E19" s="20"/>
      <c r="F19" s="58" t="s">
        <v>10</v>
      </c>
      <c r="G19" s="59">
        <f>G4+G5+G6+G7+G8+G9+G10+G11+G12+G13+G15+G14+G17</f>
        <v>37250</v>
      </c>
      <c r="H19" s="60">
        <f>SUM(H4:H18)</f>
        <v>10840</v>
      </c>
      <c r="I19" s="61">
        <f>SUM(I4:I18)</f>
        <v>12.5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293970</v>
      </c>
      <c r="C22" s="4">
        <v>295085</v>
      </c>
      <c r="D22" s="23">
        <f>B22-C22</f>
        <v>-1115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2450</v>
      </c>
      <c r="C23" s="27"/>
      <c r="D23" s="28">
        <f>B23/D22</f>
        <v>-2.1973094170403589</v>
      </c>
      <c r="F23" s="29" t="s">
        <v>19</v>
      </c>
      <c r="G23" s="30">
        <v>2600</v>
      </c>
      <c r="H23" s="30"/>
      <c r="I23" s="13"/>
    </row>
    <row r="24" spans="1:10" ht="19.5" thickBot="1" x14ac:dyDescent="0.3">
      <c r="A24" s="80" t="s">
        <v>20</v>
      </c>
      <c r="B24" s="31">
        <f>G30</f>
        <v>3020.25</v>
      </c>
      <c r="C24" s="32">
        <f>D19</f>
        <v>47502.5</v>
      </c>
      <c r="D24" s="33">
        <f>SUM(B24/C24)</f>
        <v>6.3580864165043952E-2</v>
      </c>
      <c r="F24" s="34" t="s">
        <v>21</v>
      </c>
      <c r="G24" s="10">
        <v>168.25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>
        <v>200</v>
      </c>
      <c r="H25" s="10"/>
      <c r="I25" s="13"/>
    </row>
    <row r="26" spans="1:10" ht="18.75" x14ac:dyDescent="0.25">
      <c r="A26" s="48"/>
      <c r="B26" s="49"/>
      <c r="C26" s="37"/>
      <c r="D26" s="38"/>
      <c r="F26" s="41" t="s">
        <v>41</v>
      </c>
      <c r="G26" s="42">
        <v>52</v>
      </c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3020.25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34229.75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3020.25</v>
      </c>
    </row>
    <row r="34" spans="1:10" ht="18.75" x14ac:dyDescent="0.3">
      <c r="A34" s="63" t="s">
        <v>42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34229.75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2022-03-28T05:02:28Z</cp:lastPrinted>
  <dcterms:created xsi:type="dcterms:W3CDTF">2015-06-05T18:17:20Z</dcterms:created>
  <dcterms:modified xsi:type="dcterms:W3CDTF">2022-03-28T05:02:59Z</dcterms:modified>
</cp:coreProperties>
</file>